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vit.sharepoint.com/sites/UOC_Immatricolazioni_e_Informastudenti/Documenti condivisi/General/Cartelle di lavoro personali/Chiara/2025-2026/LM PSICOLOGIA/file simulazione Nigito/"/>
    </mc:Choice>
  </mc:AlternateContent>
  <xr:revisionPtr revIDLastSave="4" documentId="13_ncr:1_{70C51D62-0F9E-4492-B7C1-29849A5E0633}" xr6:coauthVersionLast="47" xr6:coauthVersionMax="47" xr10:uidLastSave="{C9128D65-1553-4A8F-A558-5DEDBF37BCB9}"/>
  <bookViews>
    <workbookView xWindow="-120" yWindow="-120" windowWidth="29040" windowHeight="15720" xr2:uid="{00000000-000D-0000-FFFF-FFFF00000000}"/>
  </bookViews>
  <sheets>
    <sheet name="ESEMPIO" sheetId="1" r:id="rId1"/>
  </sheets>
  <definedNames>
    <definedName name="_xlnm._FilterDatabase" localSheetId="0" hidden="1">ESEMPIO!$A$1:$DR$2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CZ2" i="1"/>
  <c r="B12" i="1" l="1"/>
  <c r="B17" i="1"/>
  <c r="DA2" i="1"/>
  <c r="DI2" i="1" s="1"/>
  <c r="DB2" i="1"/>
  <c r="DJ2" i="1" s="1"/>
  <c r="DC2" i="1"/>
  <c r="DK2" i="1" s="1"/>
  <c r="DD2" i="1"/>
  <c r="DL2" i="1" s="1"/>
  <c r="DE2" i="1"/>
  <c r="DM2" i="1" s="1"/>
  <c r="DF2" i="1"/>
  <c r="DN2" i="1" s="1"/>
  <c r="DG2" i="1"/>
  <c r="DO2" i="1" s="1"/>
  <c r="DH2" i="1"/>
  <c r="B15" i="1" l="1"/>
  <c r="B16" i="1" s="1"/>
</calcChain>
</file>

<file path=xl/sharedStrings.xml><?xml version="1.0" encoding="utf-8"?>
<sst xmlns="http://schemas.openxmlformats.org/spreadsheetml/2006/main" count="157" uniqueCount="136">
  <si>
    <t>ESAME_1</t>
  </si>
  <si>
    <t>SSD_1</t>
  </si>
  <si>
    <t>CFU_1</t>
  </si>
  <si>
    <t>VOTO_1</t>
  </si>
  <si>
    <t>LODE_1</t>
  </si>
  <si>
    <t>ESAME_2</t>
  </si>
  <si>
    <t>SSD_2</t>
  </si>
  <si>
    <t>CFU_2</t>
  </si>
  <si>
    <t>VOTO_2</t>
  </si>
  <si>
    <t>LODE_2</t>
  </si>
  <si>
    <t>ESAME_3</t>
  </si>
  <si>
    <t>SSD_3</t>
  </si>
  <si>
    <t>CFU_3</t>
  </si>
  <si>
    <t>VOTO_3</t>
  </si>
  <si>
    <t>LODE_3</t>
  </si>
  <si>
    <t>ESAME_4</t>
  </si>
  <si>
    <t>SSD_4</t>
  </si>
  <si>
    <t>CFU_4</t>
  </si>
  <si>
    <t>VOTO_4</t>
  </si>
  <si>
    <t>LODE_4</t>
  </si>
  <si>
    <t>ESAME_5</t>
  </si>
  <si>
    <t>SSD_5</t>
  </si>
  <si>
    <t>CFU_5</t>
  </si>
  <si>
    <t>VOTO_5</t>
  </si>
  <si>
    <t>LODE_5</t>
  </si>
  <si>
    <t>ESAME_6</t>
  </si>
  <si>
    <t>SSD_6</t>
  </si>
  <si>
    <t>CFU_6</t>
  </si>
  <si>
    <t>VOTO_6</t>
  </si>
  <si>
    <t>LODE_6</t>
  </si>
  <si>
    <t>ESAME_7</t>
  </si>
  <si>
    <t>SSD_7</t>
  </si>
  <si>
    <t>CFU_7</t>
  </si>
  <si>
    <t>VOTO_7</t>
  </si>
  <si>
    <t>LODE_7</t>
  </si>
  <si>
    <t>ESAME_8</t>
  </si>
  <si>
    <t>SSD_8</t>
  </si>
  <si>
    <t>CFU_8</t>
  </si>
  <si>
    <t>VOTO_8</t>
  </si>
  <si>
    <t>LODE_8</t>
  </si>
  <si>
    <t>ESAME_9</t>
  </si>
  <si>
    <t>SSD_9</t>
  </si>
  <si>
    <t>CFU_9</t>
  </si>
  <si>
    <t>VOTO_9</t>
  </si>
  <si>
    <t>LODE_9</t>
  </si>
  <si>
    <t>ESAME_10</t>
  </si>
  <si>
    <t>SSD_10</t>
  </si>
  <si>
    <t>CFU_10</t>
  </si>
  <si>
    <t>VOTO_10</t>
  </si>
  <si>
    <t>LODE_10</t>
  </si>
  <si>
    <t>ESAME_11</t>
  </si>
  <si>
    <t>SSD_11</t>
  </si>
  <si>
    <t>CFU_11</t>
  </si>
  <si>
    <t>VOTO_11</t>
  </si>
  <si>
    <t>LODE_11</t>
  </si>
  <si>
    <t>ESAME_12</t>
  </si>
  <si>
    <t>SSD_12</t>
  </si>
  <si>
    <t>CFU_12</t>
  </si>
  <si>
    <t>VOTO_12</t>
  </si>
  <si>
    <t>LODE_12</t>
  </si>
  <si>
    <t>ESAME_13</t>
  </si>
  <si>
    <t>SSD_13</t>
  </si>
  <si>
    <t>CFU_13</t>
  </si>
  <si>
    <t>VOTO_13</t>
  </si>
  <si>
    <t>LODE_13</t>
  </si>
  <si>
    <t>ESAME_14</t>
  </si>
  <si>
    <t>SSD_14</t>
  </si>
  <si>
    <t>CFU_14</t>
  </si>
  <si>
    <t>VOTO_14</t>
  </si>
  <si>
    <t>LODE_14</t>
  </si>
  <si>
    <t>ESAME_15</t>
  </si>
  <si>
    <t>SSD_15</t>
  </si>
  <si>
    <t>CFU_15</t>
  </si>
  <si>
    <t>VOTO_15</t>
  </si>
  <si>
    <t>LODE_15</t>
  </si>
  <si>
    <t>ESAME_16</t>
  </si>
  <si>
    <t>SSD_16</t>
  </si>
  <si>
    <t>CFU_16</t>
  </si>
  <si>
    <t>VOTO_16</t>
  </si>
  <si>
    <t>LODE_16</t>
  </si>
  <si>
    <t>ESAME_17</t>
  </si>
  <si>
    <t>SSD_17</t>
  </si>
  <si>
    <t>CFU_17</t>
  </si>
  <si>
    <t>VOTO_17</t>
  </si>
  <si>
    <t>LODE_17</t>
  </si>
  <si>
    <t>ESAME_18</t>
  </si>
  <si>
    <t>SSD_18</t>
  </si>
  <si>
    <t>CFU_18</t>
  </si>
  <si>
    <t>VOTO_18</t>
  </si>
  <si>
    <t>LODE_18</t>
  </si>
  <si>
    <t>ESAME_19</t>
  </si>
  <si>
    <t>SSD_19</t>
  </si>
  <si>
    <t>CFU_19</t>
  </si>
  <si>
    <t>VOTO_19</t>
  </si>
  <si>
    <t>LODE_19</t>
  </si>
  <si>
    <t>ESAME_20</t>
  </si>
  <si>
    <t>SSD_20</t>
  </si>
  <si>
    <t>CFU_20</t>
  </si>
  <si>
    <t>VOTO_20</t>
  </si>
  <si>
    <t>LODE_20</t>
  </si>
  <si>
    <t>N. /01</t>
  </si>
  <si>
    <t>N. /02</t>
  </si>
  <si>
    <t>N. /03</t>
  </si>
  <si>
    <t>N. /04</t>
  </si>
  <si>
    <t>N. /05</t>
  </si>
  <si>
    <t>N. /06</t>
  </si>
  <si>
    <t>N. /07</t>
  </si>
  <si>
    <t>N. /08</t>
  </si>
  <si>
    <t>M-PSI/01</t>
  </si>
  <si>
    <t>M-PSI/02</t>
  </si>
  <si>
    <t>M-PSI/03</t>
  </si>
  <si>
    <t>M-PSI/04</t>
  </si>
  <si>
    <t>M-PSI/05</t>
  </si>
  <si>
    <t>M-PSI/06</t>
  </si>
  <si>
    <t>M-PSI/07</t>
  </si>
  <si>
    <t>M-PSI/08</t>
  </si>
  <si>
    <t xml:space="preserve">STORIA DELLA PSICOLOGIA </t>
  </si>
  <si>
    <t>NO</t>
  </si>
  <si>
    <t xml:space="preserve">PSICOLOGIA FISIOLOGICA </t>
  </si>
  <si>
    <t xml:space="preserve">TECNICHE DI RACCOLTA DEI DATI: INTERVISTA, QUESTIONARI, TEST </t>
  </si>
  <si>
    <t>PSICOLOGIA DELLO SVILUPPO</t>
  </si>
  <si>
    <t>PSICOLOGIA DEL LAVORO</t>
  </si>
  <si>
    <t xml:space="preserve">PSICOLOGIA DINAMICA </t>
  </si>
  <si>
    <t xml:space="preserve">PSICOPATOLOGIA NELLE NEUROSCIENZE CLINICHE </t>
  </si>
  <si>
    <t xml:space="preserve">PSICOLOGIA CLINICA </t>
  </si>
  <si>
    <t xml:space="preserve">PSICOLOGIA GENERALE </t>
  </si>
  <si>
    <t xml:space="preserve">PSICOLOGIA DI COMUNITA' </t>
  </si>
  <si>
    <t xml:space="preserve">METODOLOGIA DELLA RICERCA PSICOLOGICA </t>
  </si>
  <si>
    <t>MODIFICARE/COMPILARE LA RIGA 2 COME NELL'ESEMPIO MOSTRATO</t>
  </si>
  <si>
    <t>MEDIA PONDERATA</t>
  </si>
  <si>
    <t>N. LODI</t>
  </si>
  <si>
    <t>CFU TOT. INSERITI</t>
  </si>
  <si>
    <t>SSD INSERITI</t>
  </si>
  <si>
    <t>CHECK SSD</t>
  </si>
  <si>
    <t>CHECK CFU</t>
  </si>
  <si>
    <t>NB: questo excel non verifica/filtra gli insegnamenti con meno di 4 cfu e non verifica/filtra per ogni SSD la presenzadi almeno 6 cfu, questi controlli sono lasciati al candidato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</si>
</sst>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10"/>
      <name val="Dialog"/>
    </font>
    <font>
      <sz val="10"/>
      <name val="Arial"/>
      <family val="2"/>
    </font>
    <font>
      <sz val="14"/>
      <name val="Dialog"/>
    </font>
    <font>
      <sz val="16"/>
      <name val="Dialog"/>
    </font>
    <font>
      <b/>
      <sz val="14"/>
      <color rgb="FFFF000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37"/>
  <sheetViews>
    <sheetView tabSelected="1" zoomScale="90" zoomScaleNormal="90" workbookViewId="0">
      <pane ySplit="1" topLeftCell="A2" activePane="bottomLeft" state="frozen"/>
      <selection pane="bottomLeft" activeCell="D19" sqref="D19"/>
    </sheetView>
  </sheetViews>
  <sheetFormatPr defaultRowHeight="12.75"/>
  <cols>
    <col min="1" max="1" width="26.5703125" bestFit="1" customWidth="1"/>
    <col min="2" max="3" width="9.5703125" bestFit="1" customWidth="1"/>
    <col min="4" max="4" width="10.7109375" bestFit="1" customWidth="1"/>
    <col min="5" max="5" width="9.85546875" customWidth="1"/>
    <col min="6" max="6" width="25.140625" bestFit="1" customWidth="1"/>
    <col min="7" max="8" width="9.5703125" bestFit="1" customWidth="1"/>
    <col min="9" max="10" width="10.7109375" bestFit="1" customWidth="1"/>
    <col min="11" max="11" width="64" bestFit="1" customWidth="1"/>
    <col min="12" max="13" width="9.5703125" bestFit="1" customWidth="1"/>
    <col min="14" max="15" width="10.7109375" bestFit="1" customWidth="1"/>
    <col min="16" max="16" width="29" bestFit="1" customWidth="1"/>
    <col min="17" max="18" width="9.5703125" bestFit="1" customWidth="1"/>
    <col min="19" max="20" width="10.7109375" bestFit="1" customWidth="1"/>
    <col min="21" max="21" width="24.7109375" bestFit="1" customWidth="1"/>
    <col min="22" max="23" width="9.5703125" bestFit="1" customWidth="1"/>
    <col min="24" max="25" width="10.7109375" bestFit="1" customWidth="1"/>
    <col min="26" max="26" width="22.42578125" bestFit="1" customWidth="1"/>
    <col min="27" max="28" width="9.5703125" bestFit="1" customWidth="1"/>
    <col min="29" max="30" width="10.7109375" bestFit="1" customWidth="1"/>
    <col min="31" max="31" width="49.7109375" bestFit="1" customWidth="1"/>
    <col min="32" max="33" width="9.5703125" bestFit="1" customWidth="1"/>
    <col min="34" max="35" width="10.7109375" bestFit="1" customWidth="1"/>
    <col min="36" max="36" width="20.7109375" bestFit="1" customWidth="1"/>
    <col min="37" max="38" width="9.5703125" bestFit="1" customWidth="1"/>
    <col min="39" max="40" width="10.7109375" bestFit="1" customWidth="1"/>
    <col min="41" max="41" width="23.5703125" bestFit="1" customWidth="1"/>
    <col min="42" max="43" width="9.5703125" bestFit="1" customWidth="1"/>
    <col min="44" max="45" width="10.7109375" bestFit="1" customWidth="1"/>
    <col min="46" max="46" width="25.7109375" bestFit="1" customWidth="1"/>
    <col min="47" max="48" width="10.7109375" bestFit="1" customWidth="1"/>
    <col min="49" max="50" width="11.7109375" bestFit="1" customWidth="1"/>
    <col min="51" max="51" width="44" bestFit="1" customWidth="1"/>
    <col min="52" max="53" width="10.7109375" bestFit="1" customWidth="1"/>
    <col min="54" max="55" width="11.7109375" bestFit="1" customWidth="1"/>
    <col min="56" max="56" width="12.85546875" bestFit="1" customWidth="1"/>
    <col min="57" max="58" width="10.7109375" bestFit="1" customWidth="1"/>
    <col min="59" max="60" width="11.7109375" bestFit="1" customWidth="1"/>
    <col min="61" max="61" width="12.85546875" bestFit="1" customWidth="1"/>
    <col min="62" max="63" width="10.7109375" bestFit="1" customWidth="1"/>
    <col min="64" max="65" width="11.7109375" bestFit="1" customWidth="1"/>
    <col min="66" max="66" width="12.85546875" bestFit="1" customWidth="1"/>
    <col min="67" max="68" width="10.7109375" bestFit="1" customWidth="1"/>
    <col min="69" max="70" width="11.7109375" bestFit="1" customWidth="1"/>
    <col min="71" max="71" width="12.85546875" bestFit="1" customWidth="1"/>
    <col min="72" max="73" width="10.7109375" bestFit="1" customWidth="1"/>
    <col min="74" max="74" width="11.7109375" customWidth="1"/>
    <col min="75" max="75" width="11.7109375" bestFit="1" customWidth="1"/>
    <col min="76" max="76" width="12.85546875" bestFit="1" customWidth="1"/>
    <col min="77" max="78" width="10.7109375" bestFit="1" customWidth="1"/>
    <col min="79" max="80" width="11.7109375" bestFit="1" customWidth="1"/>
    <col min="81" max="81" width="12.85546875" bestFit="1" customWidth="1"/>
    <col min="82" max="83" width="10.7109375" bestFit="1" customWidth="1"/>
    <col min="84" max="85" width="11.7109375" bestFit="1" customWidth="1"/>
    <col min="86" max="86" width="12.85546875" bestFit="1" customWidth="1"/>
    <col min="87" max="88" width="10.7109375" bestFit="1" customWidth="1"/>
    <col min="89" max="90" width="11.7109375" bestFit="1" customWidth="1"/>
    <col min="91" max="91" width="12.85546875" bestFit="1" customWidth="1"/>
    <col min="92" max="93" width="10.7109375" bestFit="1" customWidth="1"/>
    <col min="94" max="95" width="11.7109375" bestFit="1" customWidth="1"/>
    <col min="96" max="96" width="12.85546875" bestFit="1" customWidth="1"/>
    <col min="97" max="98" width="10.7109375" bestFit="1" customWidth="1"/>
    <col min="99" max="100" width="11.7109375" bestFit="1" customWidth="1"/>
    <col min="101" max="101" width="23.28515625" bestFit="1" customWidth="1"/>
    <col min="102" max="102" width="15.140625" customWidth="1"/>
    <col min="103" max="103" width="22.28515625" bestFit="1" customWidth="1"/>
    <col min="104" max="111" width="8.42578125" hidden="1" customWidth="1"/>
    <col min="112" max="119" width="11.140625" hidden="1" customWidth="1"/>
    <col min="120" max="120" width="15.7109375" bestFit="1" customWidth="1"/>
    <col min="121" max="122" width="16.28515625" bestFit="1" customWidth="1"/>
  </cols>
  <sheetData>
    <row r="1" spans="1:1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Z1" s="1" t="s">
        <v>100</v>
      </c>
      <c r="DA1" s="1" t="s">
        <v>101</v>
      </c>
      <c r="DB1" s="1" t="s">
        <v>102</v>
      </c>
      <c r="DC1" s="1" t="s">
        <v>103</v>
      </c>
      <c r="DD1" s="1" t="s">
        <v>104</v>
      </c>
      <c r="DE1" s="1" t="s">
        <v>105</v>
      </c>
      <c r="DF1" s="1" t="s">
        <v>106</v>
      </c>
      <c r="DG1" s="1" t="s">
        <v>107</v>
      </c>
      <c r="DH1" s="1" t="s">
        <v>108</v>
      </c>
      <c r="DI1" s="1" t="s">
        <v>109</v>
      </c>
      <c r="DJ1" s="1" t="s">
        <v>110</v>
      </c>
      <c r="DK1" s="1" t="s">
        <v>111</v>
      </c>
      <c r="DL1" s="1" t="s">
        <v>112</v>
      </c>
      <c r="DM1" s="1" t="s">
        <v>113</v>
      </c>
      <c r="DN1" s="1" t="s">
        <v>114</v>
      </c>
      <c r="DO1" s="1" t="s">
        <v>115</v>
      </c>
    </row>
    <row r="2" spans="1:119" s="1" customFormat="1">
      <c r="A2" s="1" t="s">
        <v>116</v>
      </c>
      <c r="B2" s="1" t="s">
        <v>108</v>
      </c>
      <c r="C2" s="1">
        <v>6</v>
      </c>
      <c r="D2" s="1">
        <v>30</v>
      </c>
      <c r="E2" s="1" t="s">
        <v>117</v>
      </c>
      <c r="F2" s="1" t="s">
        <v>118</v>
      </c>
      <c r="G2" s="1" t="s">
        <v>109</v>
      </c>
      <c r="H2" s="1">
        <v>6</v>
      </c>
      <c r="I2" s="1">
        <v>28</v>
      </c>
      <c r="J2" s="1" t="s">
        <v>117</v>
      </c>
      <c r="K2" s="1" t="s">
        <v>119</v>
      </c>
      <c r="L2" s="1" t="s">
        <v>110</v>
      </c>
      <c r="M2" s="1">
        <v>6</v>
      </c>
      <c r="N2" s="1">
        <v>27</v>
      </c>
      <c r="O2" s="1" t="s">
        <v>117</v>
      </c>
      <c r="P2" s="1" t="s">
        <v>120</v>
      </c>
      <c r="Q2" s="1" t="s">
        <v>111</v>
      </c>
      <c r="R2" s="1">
        <v>8</v>
      </c>
      <c r="S2" s="1">
        <v>29</v>
      </c>
      <c r="T2" s="1" t="s">
        <v>117</v>
      </c>
      <c r="U2" s="1" t="s">
        <v>121</v>
      </c>
      <c r="V2" s="1" t="s">
        <v>113</v>
      </c>
      <c r="W2" s="1">
        <v>10</v>
      </c>
      <c r="X2" s="1">
        <v>28</v>
      </c>
      <c r="Y2" s="1" t="s">
        <v>117</v>
      </c>
      <c r="Z2" s="1" t="s">
        <v>122</v>
      </c>
      <c r="AA2" s="1" t="s">
        <v>114</v>
      </c>
      <c r="AB2" s="1">
        <v>10</v>
      </c>
      <c r="AC2" s="1">
        <v>28</v>
      </c>
      <c r="AD2" s="1" t="s">
        <v>117</v>
      </c>
      <c r="AE2" s="1" t="s">
        <v>123</v>
      </c>
      <c r="AF2" s="1" t="s">
        <v>115</v>
      </c>
      <c r="AG2" s="1">
        <v>4</v>
      </c>
      <c r="AH2" s="1">
        <v>30</v>
      </c>
      <c r="AI2" s="1" t="s">
        <v>117</v>
      </c>
      <c r="AJ2" s="1" t="s">
        <v>124</v>
      </c>
      <c r="AK2" s="1" t="s">
        <v>115</v>
      </c>
      <c r="AL2" s="1">
        <v>12</v>
      </c>
      <c r="AM2" s="1">
        <v>27</v>
      </c>
      <c r="AN2" s="1" t="s">
        <v>117</v>
      </c>
      <c r="AO2" s="1" t="s">
        <v>125</v>
      </c>
      <c r="AP2" s="1" t="s">
        <v>108</v>
      </c>
      <c r="AQ2" s="1">
        <v>10</v>
      </c>
      <c r="AR2" s="1">
        <v>27</v>
      </c>
      <c r="AS2" s="1" t="s">
        <v>117</v>
      </c>
      <c r="AT2" s="1" t="s">
        <v>126</v>
      </c>
      <c r="AU2" s="1" t="s">
        <v>112</v>
      </c>
      <c r="AV2" s="1">
        <v>10</v>
      </c>
      <c r="AW2" s="1">
        <v>26</v>
      </c>
      <c r="AX2" s="1" t="s">
        <v>117</v>
      </c>
      <c r="AY2" s="1" t="s">
        <v>127</v>
      </c>
      <c r="AZ2" s="1" t="s">
        <v>108</v>
      </c>
      <c r="BA2" s="1">
        <v>8</v>
      </c>
      <c r="BB2" s="1">
        <v>25</v>
      </c>
      <c r="BC2" s="1" t="s">
        <v>117</v>
      </c>
      <c r="CZ2" s="1">
        <f>COUNTIF(B2:CS2,"M-PSI/01")</f>
        <v>3</v>
      </c>
      <c r="DA2" s="1">
        <f>COUNTIF(B2:CS2,"M-PSI/02")</f>
        <v>1</v>
      </c>
      <c r="DB2" s="1">
        <f>COUNTIF(B2:CS2,"M-PSI/03")</f>
        <v>1</v>
      </c>
      <c r="DC2" s="1">
        <f>COUNTIF(B2:CS2,"M-PSI/04")</f>
        <v>1</v>
      </c>
      <c r="DD2" s="1">
        <f>COUNTIF(B2:CS2,"M-PSI/05")</f>
        <v>1</v>
      </c>
      <c r="DE2" s="1">
        <f>COUNTIF(B2:CS2,"M-PSI/06")</f>
        <v>1</v>
      </c>
      <c r="DF2" s="1">
        <f>COUNTIF(B2:CS2,"M-PSI/07")</f>
        <v>1</v>
      </c>
      <c r="DG2" s="1">
        <f>COUNTIF(B2:CS2,"M-PSI/08")</f>
        <v>2</v>
      </c>
      <c r="DH2" s="1">
        <f t="shared" ref="DH2" si="0">COUNTIF(CZ2,"&gt;=1")</f>
        <v>1</v>
      </c>
      <c r="DI2" s="1">
        <f t="shared" ref="DI2" si="1">COUNTIF(DA2,"&gt;=1")</f>
        <v>1</v>
      </c>
      <c r="DJ2" s="1">
        <f t="shared" ref="DJ2" si="2">COUNTIF(DB2,"&gt;=1")</f>
        <v>1</v>
      </c>
      <c r="DK2" s="1">
        <f t="shared" ref="DK2" si="3">COUNTIF(DC2,"&gt;=1")</f>
        <v>1</v>
      </c>
      <c r="DL2" s="1">
        <f t="shared" ref="DL2" si="4">COUNTIF(DD2,"&gt;=1")</f>
        <v>1</v>
      </c>
      <c r="DM2" s="1">
        <f t="shared" ref="DM2" si="5">COUNTIF(DE2,"&gt;=1")</f>
        <v>1</v>
      </c>
      <c r="DN2" s="1">
        <f t="shared" ref="DN2" si="6">COUNTIF(DF2,"&gt;=1")</f>
        <v>1</v>
      </c>
      <c r="DO2" s="1">
        <f t="shared" ref="DO2" si="7">COUNTIF(DG2,"&gt;=1")</f>
        <v>1</v>
      </c>
    </row>
    <row r="3" spans="1:1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1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19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19" ht="20.25">
      <c r="A8" s="7" t="s">
        <v>128</v>
      </c>
      <c r="B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19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19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spans="1:119">
      <c r="A11" s="2"/>
      <c r="C11" s="2"/>
      <c r="F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spans="1:119" ht="18">
      <c r="A12" s="3" t="s">
        <v>129</v>
      </c>
      <c r="B12" s="4">
        <f>((C2*D2)+(H2*I2)+(M2*N2)+(R2*S2)+(W2*X2)+(AB2*AC2)+(AG2*AH2)+(AL2*AM2)+(AQ2*AR2)+(AV2*AW2)+(BA2*BB2)+(BF2*BG2)+(BK2*BL2)+(BP2*BQ2)+(BU2*BV2)+(BZ2*CA2)+(CE2*CF2)+(CJ2*CK2)+(CO2*CP2)+(CT2*CU2))/(C2+H2+M2+R2+W2+AB2+AG2+AL2+AQ2+AV2+BA2+BF2+BK2+BP2+BU2+BZ2+CE2+CJ2+CO2+CT2)</f>
        <v>27.511111111111113</v>
      </c>
      <c r="C12" s="2"/>
      <c r="F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spans="1:119" ht="18">
      <c r="A13" s="3" t="s">
        <v>130</v>
      </c>
      <c r="B13" s="5">
        <f>COUNTIF(E2,"SI")+COUNTIF(J2,"SI")+COUNTIF(O2,"SI")+COUNTIF(T2,"SI")+COUNTIF(Y2,"SI")+COUNTIF(AD2,"SI")+COUNTIF(AI2,"SI")+COUNTIF(AN2,"SI")+COUNTIF(AS2,"SI")+COUNTIF(AX2,"SI")+COUNTIF(BC2,"SI")+COUNTIF(BH2,"SI")+COUNTIF(BM2,"SI")+COUNTIF(BR2,"SI")+COUNTIF(BW2,"SI")+COUNTIF(CB2,"SI")+COUNTIF(CG2,"SI")+COUNTIF(CL2,"SI")+COUNTIF(CQ2,"SI")+COUNTIF(CV2,"SI")</f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19" ht="18">
      <c r="A14" s="3" t="s">
        <v>131</v>
      </c>
      <c r="B14" s="6">
        <f>(C2+H2+M2+R2+W2+AB2+AG2+AL2+AQ2+AV2+BA2+BF2+BK2+BP2+BU2+BZ2+CE2+CJ2+CO2+CT2)</f>
        <v>90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19" ht="18">
      <c r="A15" s="3" t="s">
        <v>132</v>
      </c>
      <c r="B15" s="5">
        <f>SUM(DH2:DO2)</f>
        <v>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19" ht="18">
      <c r="A16" s="3" t="s">
        <v>133</v>
      </c>
      <c r="B16" s="5" t="str">
        <f>IF(B15&gt;=7,"SI","NO")</f>
        <v>SI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100" ht="18">
      <c r="A17" s="3" t="s">
        <v>134</v>
      </c>
      <c r="B17" s="5" t="str">
        <f>IF(B14&gt;=88,"SI","NO")</f>
        <v>SI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spans="1:100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spans="1:10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spans="1:100" ht="18">
      <c r="A20" s="8" t="s">
        <v>135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spans="1:100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spans="1:100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spans="1:100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spans="1:100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spans="1:100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spans="1:10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spans="1:10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spans="1:10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spans="1:10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spans="1:10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</sheetData>
  <sheetProtection selectLockedCells="1" selectUnlockedCells="1"/>
  <conditionalFormatting sqref="B16:B17">
    <cfRule type="cellIs" dxfId="1" priority="3" stopIfTrue="1" operator="equal">
      <formula>"SI"</formula>
    </cfRule>
    <cfRule type="cellIs" dxfId="0" priority="4" stopIfTrue="1" operator="equal">
      <formula>"NO"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d92a2d-fe3a-4f57-99cd-658ea4038747">
      <Terms xmlns="http://schemas.microsoft.com/office/infopath/2007/PartnerControls"/>
    </lcf76f155ced4ddcb4097134ff3c332f>
    <TaxCatchAll xmlns="95cd6497-da4f-4366-8834-04bdef64e5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E37C983320C2428CBF4EF14BA455FD" ma:contentTypeVersion="13" ma:contentTypeDescription="Creare un nuovo documento." ma:contentTypeScope="" ma:versionID="6644f1bc7d9305c36367673bf1ddb3e6">
  <xsd:schema xmlns:xsd="http://www.w3.org/2001/XMLSchema" xmlns:xs="http://www.w3.org/2001/XMLSchema" xmlns:p="http://schemas.microsoft.com/office/2006/metadata/properties" xmlns:ns2="54d92a2d-fe3a-4f57-99cd-658ea4038747" xmlns:ns3="95cd6497-da4f-4366-8834-04bdef64e579" targetNamespace="http://schemas.microsoft.com/office/2006/metadata/properties" ma:root="true" ma:fieldsID="9657e37f45361debd3a9130379d78b2a" ns2:_="" ns3:_="">
    <xsd:import namespace="54d92a2d-fe3a-4f57-99cd-658ea4038747"/>
    <xsd:import namespace="95cd6497-da4f-4366-8834-04bdef64e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92a2d-fe3a-4f57-99cd-658ea40387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07e82d2f-c04a-4788-8b0e-a7d0615615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d6497-da4f-4366-8834-04bdef64e5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0926b87-12db-4367-ad8d-a83148147495}" ma:internalName="TaxCatchAll" ma:showField="CatchAllData" ma:web="95cd6497-da4f-4366-8834-04bdef64e5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E4EE83-30B0-416F-9F1C-0B9525D1F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C8B004-3ACC-4F22-969F-933E57FA577D}">
  <ds:schemaRefs>
    <ds:schemaRef ds:uri="http://schemas.microsoft.com/office/2006/metadata/properties"/>
    <ds:schemaRef ds:uri="http://schemas.microsoft.com/office/infopath/2007/PartnerControls"/>
    <ds:schemaRef ds:uri="54d92a2d-fe3a-4f57-99cd-658ea4038747"/>
    <ds:schemaRef ds:uri="95cd6497-da4f-4366-8834-04bdef64e579"/>
  </ds:schemaRefs>
</ds:datastoreItem>
</file>

<file path=customXml/itemProps3.xml><?xml version="1.0" encoding="utf-8"?>
<ds:datastoreItem xmlns:ds="http://schemas.openxmlformats.org/officeDocument/2006/customXml" ds:itemID="{787617E9-668D-412A-8A29-DA4FB877B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d92a2d-fe3a-4f57-99cd-658ea4038747"/>
    <ds:schemaRef ds:uri="95cd6497-da4f-4366-8834-04bdef64e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ESEMPIO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segreteria</dc:creator>
  <cp:keywords/>
  <dc:description/>
  <cp:lastModifiedBy>Chiara Diquattro</cp:lastModifiedBy>
  <cp:revision/>
  <dcterms:created xsi:type="dcterms:W3CDTF">2023-08-08T10:13:46Z</dcterms:created>
  <dcterms:modified xsi:type="dcterms:W3CDTF">2025-07-16T11:16:37Z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0x0101002BE37C983320C2428CBF4EF14BA455FD</vt:lpwstr>
  </property>
  <property fmtid="{D5CDD505-2E9C-101B-9397-08002B2CF9AE}" pid="3" name="MediaServiceImageTags">
    <vt:lpwstr/>
  </property>
</Properties>
</file>